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702F26B8-82E1-40E5-A0E9-EC4CD2EDE8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4.1. Đất ở tại nông thôn" sheetId="16" r:id="rId1"/>
    <sheet name="14.2. Đất TMDV tại nông thôn" sheetId="14" r:id="rId2"/>
    <sheet name="14.3. Đất SXPNN tại nông thôn" sheetId="18" r:id="rId3"/>
    <sheet name="14.4. Đất NN" sheetId="15" r:id="rId4"/>
  </sheets>
  <externalReferences>
    <externalReference r:id="rId5"/>
  </externalReferences>
  <definedNames>
    <definedName name="_xlnm.Print_Titles" localSheetId="0">'14.1. Đất ở tại nông thôn'!$7:$8</definedName>
    <definedName name="_xlnm.Print_Titles" localSheetId="1">'14.2. Đất TMDV tại nông thôn'!$7:$8</definedName>
    <definedName name="_xlnm.Print_Titles" localSheetId="2">'14.3. Đất SXPNN tại nông thôn'!$7:$8</definedName>
    <definedName name="_xlnm.Print_Area" localSheetId="0">'14.1. Đất ở tại nông thôn'!$A$1:$H$21</definedName>
    <definedName name="_xlnm.Print_Area" localSheetId="1">'14.2. Đất TMDV tại nông thôn'!$A$1:$H$21</definedName>
    <definedName name="_xlnm.Print_Area" localSheetId="2">'14.3. Đất SXPNN tại nông thôn'!$A$1:$H$21</definedName>
    <definedName name="_xlnm.Print_Area" localSheetId="3">'14.4. Đất NN'!$A$1:$E$39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8" l="1"/>
  <c r="E21" i="14"/>
  <c r="A13" i="14"/>
  <c r="A14" i="14" s="1"/>
  <c r="A15" i="14" s="1"/>
  <c r="A16" i="14" s="1"/>
  <c r="E12" i="18"/>
  <c r="E13" i="18"/>
  <c r="E12" i="14"/>
  <c r="E13" i="14"/>
  <c r="E18" i="16"/>
  <c r="H18" i="16" s="1"/>
  <c r="H18" i="18" s="1"/>
  <c r="E16" i="16"/>
  <c r="H16" i="16" s="1"/>
  <c r="H16" i="14" s="1"/>
  <c r="E15" i="16"/>
  <c r="F15" i="16" s="1"/>
  <c r="F15" i="18" s="1"/>
  <c r="E14" i="16"/>
  <c r="G14" i="16" s="1"/>
  <c r="G14" i="14" s="1"/>
  <c r="F12" i="16"/>
  <c r="F12" i="18" s="1"/>
  <c r="F13" i="16"/>
  <c r="F13" i="18" s="1"/>
  <c r="E11" i="16"/>
  <c r="G11" i="16" s="1"/>
  <c r="G11" i="18" s="1"/>
  <c r="E10" i="16"/>
  <c r="E10" i="18" s="1"/>
  <c r="H16" i="18" l="1"/>
  <c r="G11" i="14"/>
  <c r="E11" i="14"/>
  <c r="E18" i="14"/>
  <c r="E11" i="18"/>
  <c r="H14" i="16"/>
  <c r="E15" i="14"/>
  <c r="F16" i="16"/>
  <c r="H18" i="14"/>
  <c r="E15" i="18"/>
  <c r="G16" i="16"/>
  <c r="F10" i="16"/>
  <c r="E14" i="14"/>
  <c r="F15" i="14"/>
  <c r="E18" i="18"/>
  <c r="E10" i="14"/>
  <c r="G14" i="18"/>
  <c r="E16" i="18"/>
  <c r="G10" i="16"/>
  <c r="H10" i="16"/>
  <c r="E16" i="14"/>
  <c r="E14" i="18"/>
  <c r="F13" i="14"/>
  <c r="F12" i="14"/>
  <c r="F18" i="16"/>
  <c r="G18" i="16"/>
  <c r="G15" i="16"/>
  <c r="F14" i="16"/>
  <c r="H15" i="16"/>
  <c r="G13" i="16"/>
  <c r="G12" i="16"/>
  <c r="F11" i="16"/>
  <c r="G15" i="18" l="1"/>
  <c r="G15" i="14"/>
  <c r="H15" i="18"/>
  <c r="H15" i="14"/>
  <c r="G16" i="14"/>
  <c r="G16" i="18"/>
  <c r="F16" i="14"/>
  <c r="F16" i="18"/>
  <c r="H14" i="14"/>
  <c r="H14" i="18"/>
  <c r="F14" i="18"/>
  <c r="F14" i="14"/>
  <c r="G18" i="14"/>
  <c r="G18" i="18"/>
  <c r="F18" i="14"/>
  <c r="F18" i="18"/>
  <c r="F10" i="14"/>
  <c r="F10" i="18"/>
  <c r="F11" i="14"/>
  <c r="F11" i="18"/>
  <c r="H10" i="18"/>
  <c r="H10" i="14"/>
  <c r="G10" i="18"/>
  <c r="G10" i="14"/>
  <c r="G13" i="18"/>
  <c r="G13" i="14"/>
  <c r="G12" i="18"/>
  <c r="G12" i="14"/>
  <c r="A14" i="18"/>
  <c r="A15" i="18" s="1"/>
  <c r="A11" i="18"/>
  <c r="A12" i="18" s="1"/>
  <c r="A11" i="14"/>
  <c r="A12" i="14" s="1"/>
  <c r="A11" i="16" l="1"/>
  <c r="A12" i="16" s="1"/>
  <c r="A13" i="16" s="1"/>
  <c r="A14" i="16" s="1"/>
  <c r="A15" i="16" s="1"/>
  <c r="A16" i="16" s="1"/>
  <c r="B39" i="15" l="1"/>
  <c r="B38" i="15"/>
  <c r="A38" i="15"/>
  <c r="A39" i="15" s="1"/>
  <c r="B33" i="15"/>
  <c r="B32" i="15"/>
  <c r="A32" i="15"/>
  <c r="A33" i="15" s="1"/>
  <c r="B26" i="15"/>
  <c r="B25" i="15"/>
  <c r="A25" i="15"/>
  <c r="A26" i="15" s="1"/>
  <c r="A18" i="15"/>
  <c r="A19" i="15" s="1"/>
  <c r="A11" i="15"/>
  <c r="A12" i="15" s="1"/>
</calcChain>
</file>

<file path=xl/sharedStrings.xml><?xml version="1.0" encoding="utf-8"?>
<sst xmlns="http://schemas.openxmlformats.org/spreadsheetml/2006/main" count="178" uniqueCount="57">
  <si>
    <t>I</t>
  </si>
  <si>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</si>
  <si>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</si>
  <si>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</si>
  <si>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</si>
  <si>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</si>
  <si>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</si>
  <si>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</si>
  <si>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</si>
  <si>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</si>
  <si>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</si>
  <si>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</si>
  <si>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</si>
  <si>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</si>
  <si>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</si>
  <si>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</si>
  <si>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</si>
  <si>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</si>
  <si>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</si>
  <si>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</si>
  <si>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</si>
  <si>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</si>
  <si>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</si>
  <si>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</si>
  <si>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</si>
  <si>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</si>
  <si>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</si>
  <si>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Xã Thiện Hoà cũ</t>
  </si>
  <si>
    <t>14. Xã Thiện Thuật</t>
  </si>
  <si>
    <t>- Trung tâm cụm xã Pắc Khuông theo chỉ giới quy hoạch.</t>
  </si>
  <si>
    <t>Đường N279 Đoạn 3</t>
  </si>
  <si>
    <t>Cầu Pác Khuông</t>
  </si>
  <si>
    <t>Hết đường rẽ vào Trường THPT Pác Khuông</t>
  </si>
  <si>
    <t>Đường N279 Đoạn 4</t>
  </si>
  <si>
    <t>Cây xăng Phong Lý</t>
  </si>
  <si>
    <t>Ngã ba đường rẽ vào chợ Pác Khuông</t>
  </si>
  <si>
    <t>Đường N279 Đoạn 5</t>
  </si>
  <si>
    <t>II</t>
  </si>
  <si>
    <t>Xã Quang Trung cũ</t>
  </si>
  <si>
    <t>Đường N279</t>
  </si>
  <si>
    <t>Từ đường rẽ vào Trường THPT Pác Khuông</t>
  </si>
  <si>
    <t>Đường vào Hoà Bình + Thiện Long</t>
  </si>
  <si>
    <t>Đường QL 279</t>
  </si>
  <si>
    <t>Đoạn từ lối rẽ Mông Ân</t>
  </si>
  <si>
    <t>Đường rẽ vào thôn Khuổi Đắc</t>
  </si>
  <si>
    <t>Cầu Bản Chúc + 400m</t>
  </si>
  <si>
    <t>Đường huyện 62</t>
  </si>
  <si>
    <t>Trụ sở UBND xã Quang Trung cũ</t>
  </si>
  <si>
    <t>Đường rẽ vào thôn Nà Ngần</t>
  </si>
  <si>
    <t>Xã Thiện Thuật cũ</t>
  </si>
  <si>
    <t>BẢNG 14.1: BẢNG GIÁ ĐẤT Ở TẠI NÔNG THÔN</t>
  </si>
  <si>
    <t>Xã Thiện Thuật, xã Quang Trung cũ</t>
  </si>
  <si>
    <t>BẢNG 14.2: BẢNG GIÁ ĐẤT THƯƠNG MẠI, DỊCH VỤ TẠI NÔNG THÔN</t>
  </si>
  <si>
    <t>Giá đất thương mại, dịch vụ</t>
  </si>
  <si>
    <t>BẢNG 14.3: BẢNG GIÁ ĐẤT CƠ SỞ SẢN XUẤT PHI NÔNG NGHIỆP TẠI NÔNG THÔN</t>
  </si>
  <si>
    <t>Giá đất cơ sở sản xuất phi nông nghiệp</t>
  </si>
  <si>
    <t>BẢNG 14.4: BẢNG GIÁ ĐẤT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</si>
</sst>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B&#236;nh%20Gia%20-%20Kh&#225;nh%20x&#7917;%20l&#253;/nhap_lieu%20full%20x&#227;%20-%20huy&#7879;n%20B&#236;nh%20G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y ước chung"/>
      <sheetName val="Phân công"/>
      <sheetName val="Form"/>
      <sheetName val="ĐGxd"/>
      <sheetName val="Dulieu"/>
      <sheetName val="Thongtintdss"/>
      <sheetName val="Thông tin TĐĐG (TC)"/>
      <sheetName val="Sheet1"/>
      <sheetName val="Thông tin TĐSS (NN)"/>
      <sheetName val="Thông tin thửa đất định giá (NN"/>
      <sheetName val="Mẫu 1 (PPSS)"/>
      <sheetName val="Mẫu 2 (Bình quân)"/>
      <sheetName val="BG-ODT-1"/>
      <sheetName val="BG-ODT-2"/>
      <sheetName val="BG-ODT-3"/>
      <sheetName val="BG-ODT-4"/>
      <sheetName val="BG-ODT-5"/>
      <sheetName val="BG-ODT-6"/>
      <sheetName val="BG-ODT-7"/>
      <sheetName val="BG-ODT-8"/>
      <sheetName val="BG-ODT-9"/>
      <sheetName val="BG-ODT-10"/>
      <sheetName val="BG-ODT-11"/>
      <sheetName val="BG-ODT-12"/>
      <sheetName val="BG-ODT-13"/>
      <sheetName val="BG-ODT-14"/>
      <sheetName val="BG-ODT-15"/>
      <sheetName val="BG-ODT-16"/>
      <sheetName val="BG-ODT-17"/>
      <sheetName val="BG-ODT-18"/>
      <sheetName val="BG-ODT-19"/>
      <sheetName val="BG-ODT-20"/>
      <sheetName val="BG-ODT-21"/>
      <sheetName val="BG-ODT-22"/>
      <sheetName val="BG-ODT-23"/>
      <sheetName val="BG-ODT-24"/>
      <sheetName val="BG-ODT-25"/>
      <sheetName val="BG-ODT-26"/>
      <sheetName val="BG-ODT-27"/>
      <sheetName val="BG-ODT-28"/>
      <sheetName val="BG-ODT-29"/>
      <sheetName val="BG-ODT-30"/>
      <sheetName val="BG-ODT-31"/>
      <sheetName val="BG-ODT-32"/>
      <sheetName val="BG-ODT-33"/>
      <sheetName val="BG-ODT-34"/>
      <sheetName val="BG-ODT-35"/>
      <sheetName val="BG-ODT-36"/>
      <sheetName val="BG-ODT-37"/>
      <sheetName val="BG-ODT-38"/>
      <sheetName val="BG-ODT-39"/>
      <sheetName val="BG-ODT-40"/>
      <sheetName val="BG-ODT-41"/>
      <sheetName val="BG-ODT-42"/>
      <sheetName val="BG-ODT-43"/>
      <sheetName val="BG-ONT-1"/>
      <sheetName val="BG-ONT-2"/>
      <sheetName val="BG-ONT-3"/>
      <sheetName val="BG-ONT-4"/>
      <sheetName val="BG-ONT-5"/>
      <sheetName val="BG-ONT-6"/>
      <sheetName val="BG-ONT-7"/>
      <sheetName val="BG-ONT-34"/>
      <sheetName val="BG-ONT-43"/>
      <sheetName val="BG-ONT-44"/>
      <sheetName val="BG-ONT-8"/>
      <sheetName val="BG-ONT-9"/>
      <sheetName val="BG-ONT-10"/>
      <sheetName val="BG-ONT-11"/>
      <sheetName val="BG-ONT-12"/>
      <sheetName val="BG-ONT-13"/>
      <sheetName val="BG-ONT-14"/>
      <sheetName val="BG-ONT-15"/>
      <sheetName val="BG-ONT-16"/>
      <sheetName val="BG-ONT-17"/>
      <sheetName val="BG-ONT-18"/>
      <sheetName val="BG-ONT-42"/>
      <sheetName val="BG-ONT-19"/>
      <sheetName val="BG-ONT-20"/>
      <sheetName val="BG-ONT-21"/>
      <sheetName val="BG-ONT-22"/>
      <sheetName val="BG-ONT-23"/>
      <sheetName val="BG-ONT-24"/>
      <sheetName val="BG-ONT-25"/>
      <sheetName val="BG-ONT-BS-HP.01"/>
      <sheetName val="BG-ONT-BS-HP.02"/>
      <sheetName val="BG-ONT-BS-HP.03"/>
      <sheetName val="BG-ONT-30"/>
      <sheetName val="BG-ONT-31"/>
      <sheetName val="BG-ONT-32"/>
      <sheetName val="BG-ONT-33"/>
      <sheetName val="BG-ONT-41"/>
      <sheetName val="BG-ONT-40"/>
      <sheetName val="BG-ONT-38"/>
      <sheetName val="BG-ONT-39"/>
      <sheetName val="BG-ONT-BS-TH.01"/>
      <sheetName val="BG-ONT-BS-TH.02"/>
      <sheetName val="BG-ONT-26"/>
      <sheetName val="BG-ONT-27"/>
      <sheetName val="BG-ONT-28"/>
      <sheetName val="BG-ONT-29"/>
      <sheetName val="BG-ONT-35"/>
      <sheetName val="BG-ONT-BS-TT.01"/>
      <sheetName val="BG-ONT-BS-TT.02"/>
      <sheetName val="BG-ONT-BS-TT.03"/>
      <sheetName val="BG-ONT-36"/>
      <sheetName val="BG-ONT-37"/>
      <sheetName val="BG-ONT-BS-TL.01"/>
      <sheetName val="BG-ONT-BS-TL.02"/>
      <sheetName val="BG-ONT-BS-TL.03"/>
      <sheetName val="BG-ONT-BS-TL.04"/>
      <sheetName val="BG-ONT-BS-TL.05"/>
      <sheetName val="Sheet2"/>
      <sheetName val="Vị trí cụ thể 3"/>
      <sheetName val="3"/>
      <sheetName val="4"/>
      <sheetName val="5"/>
      <sheetName val="6"/>
      <sheetName val="7"/>
      <sheetName val="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>
        <row r="91">
          <cell r="D91">
            <v>1200000</v>
          </cell>
        </row>
      </sheetData>
      <sheetData sheetId="98" refreshError="1">
        <row r="91">
          <cell r="D91">
            <v>600000</v>
          </cell>
        </row>
      </sheetData>
      <sheetData sheetId="99" refreshError="1"/>
      <sheetData sheetId="100" refreshError="1"/>
      <sheetData sheetId="101" refreshError="1">
        <row r="91">
          <cell r="D91">
            <v>400000</v>
          </cell>
        </row>
      </sheetData>
      <sheetData sheetId="102" refreshError="1">
        <row r="91">
          <cell r="D91">
            <v>600000</v>
          </cell>
        </row>
      </sheetData>
      <sheetData sheetId="103" refreshError="1">
        <row r="91">
          <cell r="D91">
            <v>500000</v>
          </cell>
        </row>
      </sheetData>
      <sheetData sheetId="104" refreshError="1">
        <row r="91">
          <cell r="D91">
            <v>500000</v>
          </cell>
        </row>
      </sheetData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K958"/>
  <sheetViews>
    <sheetView tabSelected="1" view="pageBreakPreview" zoomScaleNormal="100" zoomScaleSheetLayoutView="100" workbookViewId="0">
      <selection activeCell="C23" sqref="C23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2" t="s">
        <v>28</v>
      </c>
      <c r="B2" s="32"/>
      <c r="C2" s="14"/>
      <c r="D2" s="14"/>
      <c r="E2" s="15"/>
      <c r="F2" s="15"/>
      <c r="G2" s="33" t="s">
        <v>20</v>
      </c>
      <c r="H2" s="33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4" t="s">
        <v>50</v>
      </c>
      <c r="B4" s="34"/>
      <c r="C4" s="34"/>
      <c r="D4" s="34"/>
      <c r="E4" s="34"/>
      <c r="F4" s="34"/>
      <c r="G4" s="34"/>
      <c r="H4" s="34"/>
    </row>
    <row r="5" spans="1:8" ht="15.75" x14ac:dyDescent="0.25">
      <c r="A5" s="35" t="s">
        <v>19</v>
      </c>
      <c r="B5" s="35"/>
      <c r="C5" s="35"/>
      <c r="D5" s="35"/>
      <c r="E5" s="35"/>
      <c r="F5" s="35"/>
      <c r="G5" s="35"/>
      <c r="H5" s="35"/>
    </row>
    <row r="6" spans="1:8" ht="15.75" x14ac:dyDescent="0.25">
      <c r="A6" s="36" t="s">
        <v>5</v>
      </c>
      <c r="B6" s="36"/>
      <c r="C6" s="36"/>
      <c r="D6" s="36"/>
      <c r="E6" s="36"/>
      <c r="F6" s="36"/>
      <c r="G6" s="36"/>
      <c r="H6" s="36"/>
    </row>
    <row r="7" spans="1:8" ht="15.75" x14ac:dyDescent="0.25">
      <c r="A7" s="37" t="s">
        <v>1</v>
      </c>
      <c r="B7" s="37" t="s">
        <v>2</v>
      </c>
      <c r="C7" s="37" t="s">
        <v>3</v>
      </c>
      <c r="D7" s="37"/>
      <c r="E7" s="37" t="s">
        <v>18</v>
      </c>
      <c r="F7" s="37"/>
      <c r="G7" s="37"/>
      <c r="H7" s="37"/>
    </row>
    <row r="8" spans="1:8" ht="15.75" x14ac:dyDescent="0.25">
      <c r="A8" s="37"/>
      <c r="B8" s="37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49</v>
      </c>
      <c r="C9" s="7"/>
      <c r="D9" s="7"/>
      <c r="E9" s="4"/>
      <c r="F9" s="4"/>
      <c r="G9" s="4"/>
      <c r="H9" s="4"/>
    </row>
    <row r="10" spans="1:8" ht="15.75" x14ac:dyDescent="0.25">
      <c r="A10" s="4">
        <v>1</v>
      </c>
      <c r="B10" s="38" t="s">
        <v>29</v>
      </c>
      <c r="C10" s="38"/>
      <c r="D10" s="38"/>
      <c r="E10" s="6">
        <f>'[1]BG-ONT-26'!$D$91</f>
        <v>1200000</v>
      </c>
      <c r="F10" s="6">
        <f>E10*0.6</f>
        <v>720000</v>
      </c>
      <c r="G10" s="6">
        <f>E10*0.4</f>
        <v>480000</v>
      </c>
      <c r="H10" s="6">
        <f>E10*0.2</f>
        <v>240000</v>
      </c>
    </row>
    <row r="11" spans="1:8" ht="31.5" x14ac:dyDescent="0.25">
      <c r="A11" s="4">
        <f>1+A10</f>
        <v>2</v>
      </c>
      <c r="B11" s="27" t="s">
        <v>30</v>
      </c>
      <c r="C11" s="27" t="s">
        <v>31</v>
      </c>
      <c r="D11" s="27" t="s">
        <v>32</v>
      </c>
      <c r="E11" s="6">
        <f>'[1]BG-ONT-27'!$D$91</f>
        <v>600000</v>
      </c>
      <c r="F11" s="6">
        <f t="shared" ref="F11" si="0">E11*0.6</f>
        <v>360000</v>
      </c>
      <c r="G11" s="6">
        <f t="shared" ref="G11" si="1">E11*0.4</f>
        <v>240000</v>
      </c>
      <c r="H11" s="17"/>
    </row>
    <row r="12" spans="1:8" ht="31.5" x14ac:dyDescent="0.25">
      <c r="A12" s="4">
        <f t="shared" ref="A12:A16" si="2">1+A11</f>
        <v>3</v>
      </c>
      <c r="B12" s="7" t="s">
        <v>33</v>
      </c>
      <c r="C12" s="7" t="s">
        <v>34</v>
      </c>
      <c r="D12" s="7" t="s">
        <v>35</v>
      </c>
      <c r="E12" s="6">
        <v>400000</v>
      </c>
      <c r="F12" s="6">
        <f t="shared" ref="F12:F16" si="3">E12*0.6</f>
        <v>240000</v>
      </c>
      <c r="G12" s="6">
        <f t="shared" ref="G12:G16" si="4">E12*0.4</f>
        <v>160000</v>
      </c>
      <c r="H12" s="17"/>
    </row>
    <row r="13" spans="1:8" ht="31.5" x14ac:dyDescent="0.25">
      <c r="A13" s="4">
        <f t="shared" si="2"/>
        <v>4</v>
      </c>
      <c r="B13" s="7" t="s">
        <v>36</v>
      </c>
      <c r="C13" s="7" t="s">
        <v>35</v>
      </c>
      <c r="D13" s="7" t="s">
        <v>31</v>
      </c>
      <c r="E13" s="6">
        <v>500000</v>
      </c>
      <c r="F13" s="6">
        <f t="shared" si="3"/>
        <v>300000</v>
      </c>
      <c r="G13" s="6">
        <f t="shared" si="4"/>
        <v>200000</v>
      </c>
      <c r="H13" s="17"/>
    </row>
    <row r="14" spans="1:8" ht="31.5" x14ac:dyDescent="0.25">
      <c r="A14" s="4">
        <f t="shared" si="2"/>
        <v>5</v>
      </c>
      <c r="B14" s="7" t="s">
        <v>39</v>
      </c>
      <c r="C14" s="7" t="s">
        <v>40</v>
      </c>
      <c r="D14" s="7" t="s">
        <v>41</v>
      </c>
      <c r="E14" s="6">
        <f>'[1]BG-ONT-BS-TT.01'!$D$91</f>
        <v>600000</v>
      </c>
      <c r="F14" s="6">
        <f t="shared" si="3"/>
        <v>360000</v>
      </c>
      <c r="G14" s="6">
        <f t="shared" si="4"/>
        <v>240000</v>
      </c>
      <c r="H14" s="6">
        <f t="shared" ref="H14:H16" si="5">E14*0.2</f>
        <v>120000</v>
      </c>
    </row>
    <row r="15" spans="1:8" ht="31.5" x14ac:dyDescent="0.25">
      <c r="A15" s="4">
        <f t="shared" si="2"/>
        <v>6</v>
      </c>
      <c r="B15" s="7" t="s">
        <v>42</v>
      </c>
      <c r="C15" s="7" t="s">
        <v>43</v>
      </c>
      <c r="D15" s="7" t="s">
        <v>44</v>
      </c>
      <c r="E15" s="6">
        <f>'[1]BG-ONT-BS-TT.02'!$D$91</f>
        <v>500000</v>
      </c>
      <c r="F15" s="6">
        <f t="shared" si="3"/>
        <v>300000</v>
      </c>
      <c r="G15" s="6">
        <f t="shared" si="4"/>
        <v>200000</v>
      </c>
      <c r="H15" s="6">
        <f t="shared" si="5"/>
        <v>100000</v>
      </c>
    </row>
    <row r="16" spans="1:8" ht="31.5" x14ac:dyDescent="0.25">
      <c r="A16" s="4">
        <f t="shared" si="2"/>
        <v>7</v>
      </c>
      <c r="B16" s="7" t="s">
        <v>42</v>
      </c>
      <c r="C16" s="7" t="s">
        <v>44</v>
      </c>
      <c r="D16" s="7" t="s">
        <v>45</v>
      </c>
      <c r="E16" s="6">
        <f>'[1]BG-ONT-BS-TT.03'!$D$91</f>
        <v>500000</v>
      </c>
      <c r="F16" s="6">
        <f t="shared" si="3"/>
        <v>300000</v>
      </c>
      <c r="G16" s="6">
        <f t="shared" si="4"/>
        <v>200000</v>
      </c>
      <c r="H16" s="6">
        <f t="shared" si="5"/>
        <v>100000</v>
      </c>
    </row>
    <row r="17" spans="1:11" ht="15.75" x14ac:dyDescent="0.25">
      <c r="A17" s="9" t="s">
        <v>37</v>
      </c>
      <c r="B17" s="8" t="s">
        <v>38</v>
      </c>
      <c r="C17" s="7"/>
      <c r="D17" s="7"/>
      <c r="E17" s="6"/>
      <c r="F17" s="17"/>
      <c r="G17" s="17"/>
      <c r="H17" s="17"/>
    </row>
    <row r="18" spans="1:11" ht="31.5" x14ac:dyDescent="0.25">
      <c r="A18" s="4">
        <v>1</v>
      </c>
      <c r="B18" s="7" t="s">
        <v>46</v>
      </c>
      <c r="C18" s="26" t="s">
        <v>47</v>
      </c>
      <c r="D18" s="7" t="s">
        <v>48</v>
      </c>
      <c r="E18" s="6">
        <f>'[1]BG-ONT-35'!$D$91</f>
        <v>400000</v>
      </c>
      <c r="F18" s="6">
        <f t="shared" ref="F18" si="6">E18*0.6</f>
        <v>240000</v>
      </c>
      <c r="G18" s="6">
        <f t="shared" ref="G18" si="7">E18*0.4</f>
        <v>160000</v>
      </c>
      <c r="H18" s="6">
        <f t="shared" ref="H18" si="8">E18*0.2</f>
        <v>80000</v>
      </c>
    </row>
    <row r="19" spans="1:11" ht="15.75" x14ac:dyDescent="0.25">
      <c r="A19" s="31" t="s">
        <v>21</v>
      </c>
      <c r="B19" s="31"/>
      <c r="C19" s="31"/>
      <c r="D19" s="31"/>
      <c r="E19" s="31"/>
      <c r="F19" s="31"/>
      <c r="G19" s="31"/>
      <c r="H19" s="31"/>
    </row>
    <row r="20" spans="1:11" ht="15.75" x14ac:dyDescent="0.25">
      <c r="A20" s="29" t="s">
        <v>8</v>
      </c>
      <c r="B20" s="29"/>
      <c r="C20" s="29"/>
      <c r="D20" s="29"/>
      <c r="E20" s="29"/>
      <c r="F20" s="29"/>
      <c r="G20" s="29"/>
      <c r="H20" s="29"/>
    </row>
    <row r="21" spans="1:11" ht="31.5" x14ac:dyDescent="0.25">
      <c r="A21" s="4">
        <v>1</v>
      </c>
      <c r="B21" s="7" t="s">
        <v>51</v>
      </c>
      <c r="C21" s="18"/>
      <c r="D21" s="18"/>
      <c r="E21" s="6">
        <v>140000</v>
      </c>
      <c r="F21" s="17"/>
      <c r="G21" s="17"/>
      <c r="H21" s="6"/>
    </row>
    <row r="22" spans="1:11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11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11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11" ht="62.25" customHeight="1" thickBot="1" x14ac:dyDescent="0.3">
      <c r="A25" s="14"/>
      <c r="B25" s="30"/>
      <c r="C25" s="30"/>
      <c r="D25" s="30"/>
      <c r="E25" s="15"/>
      <c r="F25" s="15"/>
      <c r="G25" s="15"/>
      <c r="H25" s="15"/>
      <c r="I25" s="14"/>
      <c r="J25" s="14"/>
      <c r="K25" s="14"/>
    </row>
    <row r="26" spans="1:11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11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11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11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11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11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11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  <row r="956" spans="1:8" ht="62.25" customHeight="1" x14ac:dyDescent="0.25">
      <c r="A956" s="14"/>
      <c r="B956" s="14"/>
      <c r="C956" s="14"/>
      <c r="D956" s="14"/>
      <c r="E956" s="15"/>
      <c r="F956" s="15"/>
      <c r="G956" s="15"/>
      <c r="H956" s="15"/>
    </row>
    <row r="957" spans="1:8" ht="62.25" customHeight="1" x14ac:dyDescent="0.25">
      <c r="A957" s="14"/>
      <c r="B957" s="14"/>
      <c r="C957" s="14"/>
      <c r="D957" s="14"/>
      <c r="E957" s="15"/>
      <c r="F957" s="15"/>
      <c r="G957" s="15"/>
      <c r="H957" s="15"/>
    </row>
    <row r="958" spans="1:8" ht="62.25" customHeight="1" x14ac:dyDescent="0.25">
      <c r="A958" s="14"/>
      <c r="B958" s="14"/>
      <c r="C958" s="14"/>
      <c r="D958" s="14"/>
      <c r="E958" s="15"/>
      <c r="F958" s="15"/>
      <c r="G958" s="15"/>
      <c r="H958" s="15"/>
    </row>
  </sheetData>
  <mergeCells count="13">
    <mergeCell ref="A20:H20"/>
    <mergeCell ref="B25:D25"/>
    <mergeCell ref="A19:H19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0:D1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58"/>
  <sheetViews>
    <sheetView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2" t="s">
        <v>28</v>
      </c>
      <c r="B2" s="32"/>
      <c r="C2" s="14"/>
      <c r="D2" s="14"/>
      <c r="E2" s="15"/>
      <c r="F2" s="15"/>
      <c r="G2" s="33" t="s">
        <v>20</v>
      </c>
      <c r="H2" s="33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" customHeight="1" x14ac:dyDescent="0.25">
      <c r="A4" s="34" t="s">
        <v>52</v>
      </c>
      <c r="B4" s="34"/>
      <c r="C4" s="34"/>
      <c r="D4" s="34"/>
      <c r="E4" s="34"/>
      <c r="F4" s="34"/>
      <c r="G4" s="34"/>
      <c r="H4" s="34"/>
    </row>
    <row r="5" spans="1:8" ht="15.4" customHeight="1" x14ac:dyDescent="0.25">
      <c r="A5" s="35" t="s">
        <v>19</v>
      </c>
      <c r="B5" s="35"/>
      <c r="C5" s="35"/>
      <c r="D5" s="35"/>
      <c r="E5" s="35"/>
      <c r="F5" s="35"/>
      <c r="G5" s="35"/>
      <c r="H5" s="35"/>
    </row>
    <row r="6" spans="1:8" ht="15.4" customHeight="1" x14ac:dyDescent="0.25">
      <c r="A6" s="36" t="s">
        <v>5</v>
      </c>
      <c r="B6" s="36"/>
      <c r="C6" s="36"/>
      <c r="D6" s="36"/>
      <c r="E6" s="36"/>
      <c r="F6" s="36"/>
      <c r="G6" s="36"/>
      <c r="H6" s="36"/>
    </row>
    <row r="7" spans="1:8" ht="15.75" x14ac:dyDescent="0.25">
      <c r="A7" s="37" t="s">
        <v>1</v>
      </c>
      <c r="B7" s="37" t="s">
        <v>2</v>
      </c>
      <c r="C7" s="37" t="s">
        <v>3</v>
      </c>
      <c r="D7" s="37"/>
      <c r="E7" s="37" t="s">
        <v>53</v>
      </c>
      <c r="F7" s="37"/>
      <c r="G7" s="37"/>
      <c r="H7" s="37"/>
    </row>
    <row r="8" spans="1:8" ht="15.75" x14ac:dyDescent="0.25">
      <c r="A8" s="37"/>
      <c r="B8" s="37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27</v>
      </c>
      <c r="C9" s="7"/>
      <c r="D9" s="7"/>
      <c r="E9" s="4"/>
      <c r="F9" s="4"/>
      <c r="G9" s="4"/>
      <c r="H9" s="4"/>
    </row>
    <row r="10" spans="1:8" ht="15.75" x14ac:dyDescent="0.25">
      <c r="A10" s="4">
        <v>1</v>
      </c>
      <c r="B10" s="38" t="s">
        <v>29</v>
      </c>
      <c r="C10" s="38"/>
      <c r="D10" s="38"/>
      <c r="E10" s="6">
        <f>'14.1. Đất ở tại nông thôn'!E10*0.8</f>
        <v>960000</v>
      </c>
      <c r="F10" s="6">
        <f>'14.1. Đất ở tại nông thôn'!F10*0.8</f>
        <v>576000</v>
      </c>
      <c r="G10" s="6">
        <f>'14.1. Đất ở tại nông thôn'!G10*0.8</f>
        <v>384000</v>
      </c>
      <c r="H10" s="6">
        <f>'14.1. Đất ở tại nông thôn'!H10*0.8</f>
        <v>192000</v>
      </c>
    </row>
    <row r="11" spans="1:8" ht="31.5" x14ac:dyDescent="0.25">
      <c r="A11" s="4">
        <f>1+A10</f>
        <v>2</v>
      </c>
      <c r="B11" s="27" t="s">
        <v>30</v>
      </c>
      <c r="C11" s="27" t="s">
        <v>31</v>
      </c>
      <c r="D11" s="27" t="s">
        <v>32</v>
      </c>
      <c r="E11" s="6">
        <f>'14.1. Đất ở tại nông thôn'!E11*0.8</f>
        <v>480000</v>
      </c>
      <c r="F11" s="6">
        <f>'14.1. Đất ở tại nông thôn'!F11*0.8</f>
        <v>288000</v>
      </c>
      <c r="G11" s="6">
        <f>'14.1. Đất ở tại nông thôn'!G11*0.8</f>
        <v>192000</v>
      </c>
      <c r="H11" s="17"/>
    </row>
    <row r="12" spans="1:8" ht="31.5" x14ac:dyDescent="0.25">
      <c r="A12" s="4">
        <f t="shared" ref="A12:A16" si="0">1+A11</f>
        <v>3</v>
      </c>
      <c r="B12" s="7" t="s">
        <v>33</v>
      </c>
      <c r="C12" s="7" t="s">
        <v>34</v>
      </c>
      <c r="D12" s="7" t="s">
        <v>35</v>
      </c>
      <c r="E12" s="6">
        <f>'14.1. Đất ở tại nông thôn'!E12*0.8</f>
        <v>320000</v>
      </c>
      <c r="F12" s="6">
        <f>'14.1. Đất ở tại nông thôn'!F12*0.8</f>
        <v>192000</v>
      </c>
      <c r="G12" s="6">
        <f>'14.1. Đất ở tại nông thôn'!G12*0.8</f>
        <v>128000</v>
      </c>
      <c r="H12" s="17"/>
    </row>
    <row r="13" spans="1:8" ht="31.5" x14ac:dyDescent="0.25">
      <c r="A13" s="4">
        <f t="shared" si="0"/>
        <v>4</v>
      </c>
      <c r="B13" s="7" t="s">
        <v>36</v>
      </c>
      <c r="C13" s="7" t="s">
        <v>35</v>
      </c>
      <c r="D13" s="7" t="s">
        <v>31</v>
      </c>
      <c r="E13" s="6">
        <f>'14.1. Đất ở tại nông thôn'!E13*0.8</f>
        <v>400000</v>
      </c>
      <c r="F13" s="6">
        <f>'14.1. Đất ở tại nông thôn'!F13*0.8</f>
        <v>240000</v>
      </c>
      <c r="G13" s="6">
        <f>'14.1. Đất ở tại nông thôn'!G13*0.8</f>
        <v>160000</v>
      </c>
      <c r="H13" s="17"/>
    </row>
    <row r="14" spans="1:8" ht="31.5" x14ac:dyDescent="0.25">
      <c r="A14" s="4">
        <f t="shared" si="0"/>
        <v>5</v>
      </c>
      <c r="B14" s="7" t="s">
        <v>39</v>
      </c>
      <c r="C14" s="7" t="s">
        <v>40</v>
      </c>
      <c r="D14" s="7" t="s">
        <v>41</v>
      </c>
      <c r="E14" s="6">
        <f>'14.1. Đất ở tại nông thôn'!E14*0.8</f>
        <v>480000</v>
      </c>
      <c r="F14" s="6">
        <f>'14.1. Đất ở tại nông thôn'!F14*0.8</f>
        <v>288000</v>
      </c>
      <c r="G14" s="6">
        <f>'14.1. Đất ở tại nông thôn'!G14*0.8</f>
        <v>192000</v>
      </c>
      <c r="H14" s="6">
        <f>'14.1. Đất ở tại nông thôn'!H14*0.8</f>
        <v>96000</v>
      </c>
    </row>
    <row r="15" spans="1:8" ht="31.5" x14ac:dyDescent="0.25">
      <c r="A15" s="4">
        <f t="shared" si="0"/>
        <v>6</v>
      </c>
      <c r="B15" s="7" t="s">
        <v>42</v>
      </c>
      <c r="C15" s="7" t="s">
        <v>43</v>
      </c>
      <c r="D15" s="7" t="s">
        <v>44</v>
      </c>
      <c r="E15" s="6">
        <f>'14.1. Đất ở tại nông thôn'!E15*0.8</f>
        <v>400000</v>
      </c>
      <c r="F15" s="6">
        <f>'14.1. Đất ở tại nông thôn'!F15*0.8</f>
        <v>240000</v>
      </c>
      <c r="G15" s="6">
        <f>'14.1. Đất ở tại nông thôn'!G15*0.8</f>
        <v>160000</v>
      </c>
      <c r="H15" s="6">
        <f>'14.1. Đất ở tại nông thôn'!H15*0.8</f>
        <v>80000</v>
      </c>
    </row>
    <row r="16" spans="1:8" ht="31.5" x14ac:dyDescent="0.25">
      <c r="A16" s="4">
        <f t="shared" si="0"/>
        <v>7</v>
      </c>
      <c r="B16" s="7" t="s">
        <v>42</v>
      </c>
      <c r="C16" s="7" t="s">
        <v>44</v>
      </c>
      <c r="D16" s="7" t="s">
        <v>45</v>
      </c>
      <c r="E16" s="6">
        <f>'14.1. Đất ở tại nông thôn'!E16*0.8</f>
        <v>400000</v>
      </c>
      <c r="F16" s="6">
        <f>'14.1. Đất ở tại nông thôn'!F16*0.8</f>
        <v>240000</v>
      </c>
      <c r="G16" s="6">
        <f>'14.1. Đất ở tại nông thôn'!G16*0.8</f>
        <v>160000</v>
      </c>
      <c r="H16" s="6">
        <f>'14.1. Đất ở tại nông thôn'!H16*0.8</f>
        <v>80000</v>
      </c>
    </row>
    <row r="17" spans="1:11" ht="15.75" x14ac:dyDescent="0.25">
      <c r="A17" s="9" t="s">
        <v>37</v>
      </c>
      <c r="B17" s="8" t="s">
        <v>38</v>
      </c>
      <c r="C17" s="7"/>
      <c r="D17" s="7"/>
      <c r="E17" s="6"/>
      <c r="F17" s="17"/>
      <c r="G17" s="17"/>
      <c r="H17" s="17"/>
    </row>
    <row r="18" spans="1:11" ht="31.5" x14ac:dyDescent="0.25">
      <c r="A18" s="4">
        <v>1</v>
      </c>
      <c r="B18" s="7" t="s">
        <v>46</v>
      </c>
      <c r="C18" s="26" t="s">
        <v>47</v>
      </c>
      <c r="D18" s="7" t="s">
        <v>48</v>
      </c>
      <c r="E18" s="6">
        <f>'14.1. Đất ở tại nông thôn'!E18*0.8</f>
        <v>320000</v>
      </c>
      <c r="F18" s="6">
        <f>'14.1. Đất ở tại nông thôn'!F18*0.8</f>
        <v>192000</v>
      </c>
      <c r="G18" s="6">
        <f>'14.1. Đất ở tại nông thôn'!G18*0.8</f>
        <v>128000</v>
      </c>
      <c r="H18" s="6">
        <f>'14.1. Đất ở tại nông thôn'!H18*0.8</f>
        <v>64000</v>
      </c>
    </row>
    <row r="19" spans="1:11" ht="15.4" customHeight="1" x14ac:dyDescent="0.25">
      <c r="A19" s="42" t="s">
        <v>21</v>
      </c>
      <c r="B19" s="43"/>
      <c r="C19" s="43"/>
      <c r="D19" s="43"/>
      <c r="E19" s="43"/>
      <c r="F19" s="43"/>
      <c r="G19" s="43"/>
      <c r="H19" s="44"/>
    </row>
    <row r="20" spans="1:11" ht="15" customHeight="1" x14ac:dyDescent="0.25">
      <c r="A20" s="39" t="s">
        <v>8</v>
      </c>
      <c r="B20" s="40"/>
      <c r="C20" s="40"/>
      <c r="D20" s="40"/>
      <c r="E20" s="40"/>
      <c r="F20" s="40"/>
      <c r="G20" s="40"/>
      <c r="H20" s="41"/>
    </row>
    <row r="21" spans="1:11" ht="31.5" x14ac:dyDescent="0.25">
      <c r="A21" s="4">
        <v>1</v>
      </c>
      <c r="B21" s="7" t="s">
        <v>51</v>
      </c>
      <c r="C21" s="18"/>
      <c r="D21" s="18"/>
      <c r="E21" s="6">
        <f>+'14.1. Đất ở tại nông thôn'!E21*0.8</f>
        <v>112000</v>
      </c>
      <c r="F21" s="17"/>
      <c r="G21" s="17"/>
      <c r="H21" s="6"/>
    </row>
    <row r="22" spans="1:11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11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11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11" ht="62.25" customHeight="1" thickBot="1" x14ac:dyDescent="0.3">
      <c r="A25" s="14"/>
      <c r="B25" s="30"/>
      <c r="C25" s="30"/>
      <c r="D25" s="30"/>
      <c r="E25" s="15"/>
      <c r="F25" s="15"/>
      <c r="G25" s="15"/>
      <c r="H25" s="15"/>
      <c r="I25" s="14"/>
      <c r="J25" s="14"/>
      <c r="K25" s="14"/>
    </row>
    <row r="26" spans="1:11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11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11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11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11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11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11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  <row r="956" spans="1:8" ht="62.25" customHeight="1" x14ac:dyDescent="0.25">
      <c r="A956" s="14"/>
      <c r="B956" s="14"/>
      <c r="C956" s="14"/>
      <c r="D956" s="14"/>
      <c r="E956" s="15"/>
      <c r="F956" s="15"/>
      <c r="G956" s="15"/>
      <c r="H956" s="15"/>
    </row>
    <row r="957" spans="1:8" ht="62.25" customHeight="1" x14ac:dyDescent="0.25">
      <c r="A957" s="14"/>
      <c r="B957" s="14"/>
      <c r="C957" s="14"/>
      <c r="D957" s="14"/>
      <c r="E957" s="15"/>
      <c r="F957" s="15"/>
      <c r="G957" s="15"/>
      <c r="H957" s="15"/>
    </row>
    <row r="958" spans="1:8" ht="62.25" customHeight="1" x14ac:dyDescent="0.25">
      <c r="A958" s="14"/>
      <c r="B958" s="14"/>
      <c r="C958" s="14"/>
      <c r="D958" s="14"/>
      <c r="E958" s="15"/>
      <c r="F958" s="15"/>
      <c r="G958" s="15"/>
      <c r="H958" s="15"/>
    </row>
  </sheetData>
  <mergeCells count="13">
    <mergeCell ref="A2:B2"/>
    <mergeCell ref="G2:H2"/>
    <mergeCell ref="A4:H4"/>
    <mergeCell ref="A5:H5"/>
    <mergeCell ref="A6:H6"/>
    <mergeCell ref="A20:H20"/>
    <mergeCell ref="B25:D25"/>
    <mergeCell ref="A7:A8"/>
    <mergeCell ref="B7:B8"/>
    <mergeCell ref="C7:D7"/>
    <mergeCell ref="E7:H7"/>
    <mergeCell ref="A19:H19"/>
    <mergeCell ref="B10:D1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K958"/>
  <sheetViews>
    <sheetView view="pageBreakPreview" zoomScaleNormal="100" zoomScaleSheetLayoutView="100" workbookViewId="0">
      <selection activeCell="A21" sqref="A21:XFD21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2" t="s">
        <v>28</v>
      </c>
      <c r="B2" s="32"/>
      <c r="C2" s="14"/>
      <c r="D2" s="14"/>
      <c r="E2" s="15"/>
      <c r="F2" s="15"/>
      <c r="G2" s="33" t="s">
        <v>20</v>
      </c>
      <c r="H2" s="33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4" t="s">
        <v>54</v>
      </c>
      <c r="B4" s="34"/>
      <c r="C4" s="34"/>
      <c r="D4" s="34"/>
      <c r="E4" s="34"/>
      <c r="F4" s="34"/>
      <c r="G4" s="34"/>
      <c r="H4" s="34"/>
    </row>
    <row r="5" spans="1:8" ht="15.75" x14ac:dyDescent="0.25">
      <c r="A5" s="35" t="s">
        <v>19</v>
      </c>
      <c r="B5" s="35"/>
      <c r="C5" s="35"/>
      <c r="D5" s="35"/>
      <c r="E5" s="35"/>
      <c r="F5" s="35"/>
      <c r="G5" s="35"/>
      <c r="H5" s="35"/>
    </row>
    <row r="6" spans="1:8" ht="15.75" x14ac:dyDescent="0.25">
      <c r="A6" s="36" t="s">
        <v>5</v>
      </c>
      <c r="B6" s="36"/>
      <c r="C6" s="36"/>
      <c r="D6" s="36"/>
      <c r="E6" s="36"/>
      <c r="F6" s="36"/>
      <c r="G6" s="36"/>
      <c r="H6" s="36"/>
    </row>
    <row r="7" spans="1:8" ht="15.75" x14ac:dyDescent="0.25">
      <c r="A7" s="37" t="s">
        <v>1</v>
      </c>
      <c r="B7" s="37" t="s">
        <v>2</v>
      </c>
      <c r="C7" s="37" t="s">
        <v>3</v>
      </c>
      <c r="D7" s="37"/>
      <c r="E7" s="37" t="s">
        <v>55</v>
      </c>
      <c r="F7" s="37"/>
      <c r="G7" s="37"/>
      <c r="H7" s="37"/>
    </row>
    <row r="8" spans="1:8" ht="15.75" x14ac:dyDescent="0.25">
      <c r="A8" s="37"/>
      <c r="B8" s="37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27</v>
      </c>
      <c r="C9" s="7"/>
      <c r="D9" s="7"/>
      <c r="E9" s="4"/>
      <c r="F9" s="4"/>
      <c r="G9" s="4"/>
      <c r="H9" s="4"/>
    </row>
    <row r="10" spans="1:8" ht="15.75" x14ac:dyDescent="0.25">
      <c r="A10" s="4">
        <v>1</v>
      </c>
      <c r="B10" s="38" t="s">
        <v>29</v>
      </c>
      <c r="C10" s="38"/>
      <c r="D10" s="38"/>
      <c r="E10" s="6">
        <f>'14.1. Đất ở tại nông thôn'!E10*0.7</f>
        <v>840000</v>
      </c>
      <c r="F10" s="6">
        <f>'14.1. Đất ở tại nông thôn'!F10*0.7</f>
        <v>503999.99999999994</v>
      </c>
      <c r="G10" s="6">
        <f>'14.1. Đất ở tại nông thôn'!G10*0.7</f>
        <v>336000</v>
      </c>
      <c r="H10" s="6">
        <f>'14.1. Đất ở tại nông thôn'!H10*0.7</f>
        <v>168000</v>
      </c>
    </row>
    <row r="11" spans="1:8" ht="31.5" x14ac:dyDescent="0.25">
      <c r="A11" s="4">
        <f>1+A10</f>
        <v>2</v>
      </c>
      <c r="B11" s="27" t="s">
        <v>30</v>
      </c>
      <c r="C11" s="27" t="s">
        <v>31</v>
      </c>
      <c r="D11" s="27" t="s">
        <v>32</v>
      </c>
      <c r="E11" s="6">
        <f>'14.1. Đất ở tại nông thôn'!E11*0.7</f>
        <v>420000</v>
      </c>
      <c r="F11" s="6">
        <f>'14.1. Đất ở tại nông thôn'!F11*0.7</f>
        <v>251999.99999999997</v>
      </c>
      <c r="G11" s="6">
        <f>'14.1. Đất ở tại nông thôn'!G11*0.7</f>
        <v>168000</v>
      </c>
      <c r="H11" s="6"/>
    </row>
    <row r="12" spans="1:8" ht="31.5" x14ac:dyDescent="0.25">
      <c r="A12" s="4">
        <f t="shared" ref="A12:A15" si="0">1+A11</f>
        <v>3</v>
      </c>
      <c r="B12" s="7" t="s">
        <v>33</v>
      </c>
      <c r="C12" s="7" t="s">
        <v>34</v>
      </c>
      <c r="D12" s="7" t="s">
        <v>35</v>
      </c>
      <c r="E12" s="6">
        <f>'14.1. Đất ở tại nông thôn'!E12*0.7</f>
        <v>280000</v>
      </c>
      <c r="F12" s="6">
        <f>'14.1. Đất ở tại nông thôn'!F12*0.7</f>
        <v>168000</v>
      </c>
      <c r="G12" s="6">
        <f>'14.1. Đất ở tại nông thôn'!G12*0.7</f>
        <v>112000</v>
      </c>
      <c r="H12" s="6"/>
    </row>
    <row r="13" spans="1:8" ht="31.5" x14ac:dyDescent="0.25">
      <c r="A13" s="4">
        <v>2</v>
      </c>
      <c r="B13" s="7" t="s">
        <v>36</v>
      </c>
      <c r="C13" s="7" t="s">
        <v>35</v>
      </c>
      <c r="D13" s="7" t="s">
        <v>31</v>
      </c>
      <c r="E13" s="6">
        <f>'14.1. Đất ở tại nông thôn'!E13*0.7</f>
        <v>350000</v>
      </c>
      <c r="F13" s="6">
        <f>'14.1. Đất ở tại nông thôn'!F13*0.7</f>
        <v>210000</v>
      </c>
      <c r="G13" s="6">
        <f>'14.1. Đất ở tại nông thôn'!G13*0.7</f>
        <v>140000</v>
      </c>
      <c r="H13" s="6"/>
    </row>
    <row r="14" spans="1:8" ht="31.5" x14ac:dyDescent="0.25">
      <c r="A14" s="4">
        <f t="shared" ref="A14" si="1">1+A13</f>
        <v>3</v>
      </c>
      <c r="B14" s="7" t="s">
        <v>39</v>
      </c>
      <c r="C14" s="7" t="s">
        <v>40</v>
      </c>
      <c r="D14" s="7" t="s">
        <v>41</v>
      </c>
      <c r="E14" s="6">
        <f>'14.1. Đất ở tại nông thôn'!E14*0.7</f>
        <v>420000</v>
      </c>
      <c r="F14" s="6">
        <f>'14.1. Đất ở tại nông thôn'!F14*0.7</f>
        <v>251999.99999999997</v>
      </c>
      <c r="G14" s="6">
        <f>'14.1. Đất ở tại nông thôn'!G14*0.7</f>
        <v>168000</v>
      </c>
      <c r="H14" s="6">
        <f>'14.1. Đất ở tại nông thôn'!H14*0.7</f>
        <v>84000</v>
      </c>
    </row>
    <row r="15" spans="1:8" ht="31.5" x14ac:dyDescent="0.25">
      <c r="A15" s="4">
        <f t="shared" si="0"/>
        <v>4</v>
      </c>
      <c r="B15" s="7" t="s">
        <v>42</v>
      </c>
      <c r="C15" s="7" t="s">
        <v>43</v>
      </c>
      <c r="D15" s="7" t="s">
        <v>44</v>
      </c>
      <c r="E15" s="6">
        <f>'14.1. Đất ở tại nông thôn'!E15*0.7</f>
        <v>350000</v>
      </c>
      <c r="F15" s="6">
        <f>'14.1. Đất ở tại nông thôn'!F15*0.7</f>
        <v>210000</v>
      </c>
      <c r="G15" s="6">
        <f>'14.1. Đất ở tại nông thôn'!G15*0.7</f>
        <v>140000</v>
      </c>
      <c r="H15" s="6">
        <f>'14.1. Đất ở tại nông thôn'!H15*0.7</f>
        <v>70000</v>
      </c>
    </row>
    <row r="16" spans="1:8" ht="31.5" x14ac:dyDescent="0.25">
      <c r="A16" s="4">
        <v>3</v>
      </c>
      <c r="B16" s="7" t="s">
        <v>42</v>
      </c>
      <c r="C16" s="7" t="s">
        <v>44</v>
      </c>
      <c r="D16" s="7" t="s">
        <v>45</v>
      </c>
      <c r="E16" s="6">
        <f>'14.1. Đất ở tại nông thôn'!E16*0.7</f>
        <v>350000</v>
      </c>
      <c r="F16" s="6">
        <f>'14.1. Đất ở tại nông thôn'!F16*0.7</f>
        <v>210000</v>
      </c>
      <c r="G16" s="6">
        <f>'14.1. Đất ở tại nông thôn'!G16*0.7</f>
        <v>140000</v>
      </c>
      <c r="H16" s="6">
        <f>'14.1. Đất ở tại nông thôn'!H16*0.7</f>
        <v>70000</v>
      </c>
    </row>
    <row r="17" spans="1:11" ht="15.75" x14ac:dyDescent="0.25">
      <c r="A17" s="9" t="s">
        <v>37</v>
      </c>
      <c r="B17" s="8" t="s">
        <v>38</v>
      </c>
      <c r="C17" s="7"/>
      <c r="D17" s="7"/>
      <c r="E17" s="6"/>
      <c r="F17" s="17"/>
      <c r="G17" s="17"/>
      <c r="H17" s="17"/>
    </row>
    <row r="18" spans="1:11" ht="31.5" x14ac:dyDescent="0.25">
      <c r="A18" s="4">
        <v>1</v>
      </c>
      <c r="B18" s="7" t="s">
        <v>46</v>
      </c>
      <c r="C18" s="26" t="s">
        <v>47</v>
      </c>
      <c r="D18" s="7" t="s">
        <v>48</v>
      </c>
      <c r="E18" s="6">
        <f>'14.1. Đất ở tại nông thôn'!E18*0.7</f>
        <v>280000</v>
      </c>
      <c r="F18" s="6">
        <f>'14.1. Đất ở tại nông thôn'!F18*0.7</f>
        <v>168000</v>
      </c>
      <c r="G18" s="6">
        <f>'14.1. Đất ở tại nông thôn'!G18*0.7</f>
        <v>112000</v>
      </c>
      <c r="H18" s="6">
        <f>'14.1. Đất ở tại nông thôn'!H18*0.7</f>
        <v>56000</v>
      </c>
    </row>
    <row r="19" spans="1:11" ht="15.75" x14ac:dyDescent="0.25">
      <c r="A19" s="31" t="s">
        <v>21</v>
      </c>
      <c r="B19" s="31"/>
      <c r="C19" s="31"/>
      <c r="D19" s="31"/>
      <c r="E19" s="31"/>
      <c r="F19" s="31"/>
      <c r="G19" s="31"/>
      <c r="H19" s="31"/>
    </row>
    <row r="20" spans="1:11" ht="15.75" x14ac:dyDescent="0.25">
      <c r="A20" s="29" t="s">
        <v>8</v>
      </c>
      <c r="B20" s="29"/>
      <c r="C20" s="29"/>
      <c r="D20" s="29"/>
      <c r="E20" s="29"/>
      <c r="F20" s="29"/>
      <c r="G20" s="29"/>
      <c r="H20" s="29"/>
    </row>
    <row r="21" spans="1:11" ht="31.5" x14ac:dyDescent="0.25">
      <c r="A21" s="4">
        <v>1</v>
      </c>
      <c r="B21" s="7" t="s">
        <v>51</v>
      </c>
      <c r="C21" s="18"/>
      <c r="D21" s="18"/>
      <c r="E21" s="6">
        <f>+'14.1. Đất ở tại nông thôn'!E21*0.7</f>
        <v>98000</v>
      </c>
      <c r="F21" s="17"/>
      <c r="G21" s="17"/>
      <c r="H21" s="6"/>
    </row>
    <row r="22" spans="1:11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11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11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11" ht="62.25" customHeight="1" thickBot="1" x14ac:dyDescent="0.3">
      <c r="A25" s="14"/>
      <c r="B25" s="30"/>
      <c r="C25" s="30"/>
      <c r="D25" s="30"/>
      <c r="E25" s="15"/>
      <c r="F25" s="15"/>
      <c r="G25" s="15"/>
      <c r="H25" s="15"/>
      <c r="I25" s="14"/>
      <c r="J25" s="14"/>
      <c r="K25" s="14"/>
    </row>
    <row r="26" spans="1:11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11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11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11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11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11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11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  <row r="956" spans="1:8" ht="62.25" customHeight="1" x14ac:dyDescent="0.25">
      <c r="A956" s="14"/>
      <c r="B956" s="14"/>
      <c r="C956" s="14"/>
      <c r="D956" s="14"/>
      <c r="E956" s="15"/>
      <c r="F956" s="15"/>
      <c r="G956" s="15"/>
      <c r="H956" s="15"/>
    </row>
    <row r="957" spans="1:8" ht="62.25" customHeight="1" x14ac:dyDescent="0.25">
      <c r="A957" s="14"/>
      <c r="B957" s="14"/>
      <c r="C957" s="14"/>
      <c r="D957" s="14"/>
      <c r="E957" s="15"/>
      <c r="F957" s="15"/>
      <c r="G957" s="15"/>
      <c r="H957" s="15"/>
    </row>
    <row r="958" spans="1:8" ht="62.25" customHeight="1" x14ac:dyDescent="0.25">
      <c r="A958" s="14"/>
      <c r="B958" s="14"/>
      <c r="C958" s="14"/>
      <c r="D958" s="14"/>
      <c r="E958" s="15"/>
      <c r="F958" s="15"/>
      <c r="G958" s="15"/>
      <c r="H958" s="15"/>
    </row>
  </sheetData>
  <mergeCells count="13">
    <mergeCell ref="A19:H19"/>
    <mergeCell ref="A20:H20"/>
    <mergeCell ref="B25:D25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0:D1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view="pageBreakPreview" zoomScaleNormal="100" zoomScaleSheetLayoutView="100" workbookViewId="0">
      <selection activeCell="A4" sqref="A4:E4"/>
    </sheetView>
  </sheetViews>
  <sheetFormatPr defaultColWidth="9" defaultRowHeight="15.75" x14ac:dyDescent="0.25"/>
  <cols>
    <col min="1" max="1" width="5.7109375" style="11" customWidth="1"/>
    <col min="2" max="2" width="25.7109375" style="12" customWidth="1"/>
    <col min="3" max="5" width="20.7109375" style="11" customWidth="1"/>
    <col min="6" max="16384" width="9" style="11"/>
  </cols>
  <sheetData>
    <row r="1" spans="1:8" x14ac:dyDescent="0.25">
      <c r="A1" s="21"/>
      <c r="B1" s="10"/>
      <c r="C1" s="10"/>
      <c r="D1" s="10"/>
      <c r="E1" s="10"/>
    </row>
    <row r="2" spans="1:8" x14ac:dyDescent="0.25">
      <c r="A2" s="45" t="s">
        <v>28</v>
      </c>
      <c r="B2" s="45"/>
      <c r="C2" s="10"/>
      <c r="D2" s="10"/>
      <c r="E2" s="25" t="s">
        <v>24</v>
      </c>
    </row>
    <row r="3" spans="1:8" x14ac:dyDescent="0.25">
      <c r="A3" s="21"/>
      <c r="B3" s="10"/>
      <c r="C3" s="10"/>
      <c r="D3" s="10"/>
      <c r="E3" s="10"/>
    </row>
    <row r="4" spans="1:8" x14ac:dyDescent="0.25">
      <c r="A4" s="51" t="s">
        <v>56</v>
      </c>
      <c r="B4" s="51"/>
      <c r="C4" s="51"/>
      <c r="D4" s="51"/>
      <c r="E4" s="51"/>
    </row>
    <row r="5" spans="1:8" s="3" customFormat="1" ht="15.6" customHeight="1" x14ac:dyDescent="0.25">
      <c r="A5" s="35" t="s">
        <v>19</v>
      </c>
      <c r="B5" s="35"/>
      <c r="C5" s="35"/>
      <c r="D5" s="35"/>
      <c r="E5" s="35"/>
      <c r="F5" s="28"/>
      <c r="G5" s="28"/>
      <c r="H5" s="28"/>
    </row>
    <row r="6" spans="1:8" x14ac:dyDescent="0.25">
      <c r="A6" s="47" t="s">
        <v>25</v>
      </c>
      <c r="B6" s="47"/>
      <c r="C6" s="47"/>
      <c r="D6" s="47"/>
      <c r="E6" s="47"/>
    </row>
    <row r="7" spans="1:8" x14ac:dyDescent="0.25">
      <c r="A7" s="47" t="s">
        <v>12</v>
      </c>
      <c r="B7" s="47"/>
      <c r="C7" s="47"/>
      <c r="D7" s="47"/>
      <c r="E7" s="47"/>
    </row>
    <row r="8" spans="1:8" x14ac:dyDescent="0.25">
      <c r="A8" s="46" t="s">
        <v>17</v>
      </c>
      <c r="B8" s="46"/>
      <c r="C8" s="46"/>
      <c r="D8" s="46"/>
      <c r="E8" s="46"/>
    </row>
    <row r="9" spans="1:8" x14ac:dyDescent="0.25">
      <c r="A9" s="48" t="s">
        <v>13</v>
      </c>
      <c r="B9" s="48" t="s">
        <v>23</v>
      </c>
      <c r="C9" s="50" t="s">
        <v>22</v>
      </c>
      <c r="D9" s="50"/>
      <c r="E9" s="50"/>
    </row>
    <row r="10" spans="1:8" x14ac:dyDescent="0.25">
      <c r="A10" s="49"/>
      <c r="B10" s="49"/>
      <c r="C10" s="2" t="s">
        <v>4</v>
      </c>
      <c r="D10" s="2" t="s">
        <v>9</v>
      </c>
      <c r="E10" s="2" t="s">
        <v>10</v>
      </c>
    </row>
    <row r="11" spans="1:8" x14ac:dyDescent="0.25">
      <c r="A11" s="1">
        <f>MAX(A9)+1</f>
        <v>1</v>
      </c>
      <c r="B11" s="7" t="s">
        <v>49</v>
      </c>
      <c r="C11" s="22">
        <v>51000</v>
      </c>
      <c r="D11" s="22">
        <v>46000</v>
      </c>
      <c r="E11" s="22">
        <v>41000</v>
      </c>
    </row>
    <row r="12" spans="1:8" x14ac:dyDescent="0.25">
      <c r="A12" s="1">
        <f t="shared" ref="A12" si="0">MAX(A11)+1</f>
        <v>2</v>
      </c>
      <c r="B12" s="7" t="s">
        <v>38</v>
      </c>
      <c r="C12" s="22">
        <v>51000</v>
      </c>
      <c r="D12" s="22">
        <v>46000</v>
      </c>
      <c r="E12" s="22">
        <v>41000</v>
      </c>
    </row>
    <row r="13" spans="1:8" x14ac:dyDescent="0.25">
      <c r="A13" s="24"/>
      <c r="B13" s="24"/>
      <c r="C13" s="24"/>
      <c r="D13" s="24"/>
      <c r="E13" s="24"/>
    </row>
    <row r="14" spans="1:8" x14ac:dyDescent="0.25">
      <c r="A14" s="47" t="s">
        <v>26</v>
      </c>
      <c r="B14" s="47"/>
      <c r="C14" s="47"/>
      <c r="D14" s="47"/>
      <c r="E14" s="47"/>
    </row>
    <row r="15" spans="1:8" x14ac:dyDescent="0.25">
      <c r="A15" s="46" t="s">
        <v>17</v>
      </c>
      <c r="B15" s="46"/>
      <c r="C15" s="46"/>
      <c r="D15" s="46"/>
      <c r="E15" s="46"/>
    </row>
    <row r="16" spans="1:8" x14ac:dyDescent="0.25">
      <c r="A16" s="48" t="s">
        <v>13</v>
      </c>
      <c r="B16" s="48" t="s">
        <v>23</v>
      </c>
      <c r="C16" s="50" t="s">
        <v>22</v>
      </c>
      <c r="D16" s="50"/>
      <c r="E16" s="50"/>
    </row>
    <row r="17" spans="1:5" x14ac:dyDescent="0.25">
      <c r="A17" s="49"/>
      <c r="B17" s="49"/>
      <c r="C17" s="2" t="s">
        <v>4</v>
      </c>
      <c r="D17" s="2" t="s">
        <v>9</v>
      </c>
      <c r="E17" s="2" t="s">
        <v>10</v>
      </c>
    </row>
    <row r="18" spans="1:5" x14ac:dyDescent="0.25">
      <c r="A18" s="1">
        <f>MAX(A16)+1</f>
        <v>1</v>
      </c>
      <c r="B18" s="7" t="s">
        <v>49</v>
      </c>
      <c r="C18" s="22">
        <v>45000</v>
      </c>
      <c r="D18" s="22">
        <v>41000</v>
      </c>
      <c r="E18" s="22">
        <v>36000</v>
      </c>
    </row>
    <row r="19" spans="1:5" x14ac:dyDescent="0.25">
      <c r="A19" s="1">
        <f t="shared" ref="A19" si="1">MAX(A18)+1</f>
        <v>2</v>
      </c>
      <c r="B19" s="7" t="s">
        <v>38</v>
      </c>
      <c r="C19" s="22">
        <v>45000</v>
      </c>
      <c r="D19" s="22">
        <v>41000</v>
      </c>
      <c r="E19" s="22">
        <v>36000</v>
      </c>
    </row>
    <row r="20" spans="1:5" x14ac:dyDescent="0.25">
      <c r="A20" s="24"/>
      <c r="B20" s="24"/>
      <c r="C20" s="24"/>
      <c r="D20" s="24"/>
      <c r="E20" s="24"/>
    </row>
    <row r="21" spans="1:5" x14ac:dyDescent="0.25">
      <c r="A21" s="47" t="s">
        <v>14</v>
      </c>
      <c r="B21" s="47"/>
      <c r="C21" s="47"/>
      <c r="D21" s="47"/>
      <c r="E21" s="47"/>
    </row>
    <row r="22" spans="1:5" x14ac:dyDescent="0.25">
      <c r="A22" s="46" t="s">
        <v>17</v>
      </c>
      <c r="B22" s="46"/>
      <c r="C22" s="46"/>
      <c r="D22" s="46"/>
      <c r="E22" s="46"/>
    </row>
    <row r="23" spans="1:5" x14ac:dyDescent="0.25">
      <c r="A23" s="48" t="s">
        <v>13</v>
      </c>
      <c r="B23" s="48" t="s">
        <v>23</v>
      </c>
      <c r="C23" s="50" t="s">
        <v>22</v>
      </c>
      <c r="D23" s="50"/>
      <c r="E23" s="50"/>
    </row>
    <row r="24" spans="1:5" x14ac:dyDescent="0.25">
      <c r="A24" s="49"/>
      <c r="B24" s="49"/>
      <c r="C24" s="2" t="s">
        <v>4</v>
      </c>
      <c r="D24" s="2" t="s">
        <v>9</v>
      </c>
      <c r="E24" s="2" t="s">
        <v>10</v>
      </c>
    </row>
    <row r="25" spans="1:5" x14ac:dyDescent="0.25">
      <c r="A25" s="1">
        <f>MAX(A23)+1</f>
        <v>1</v>
      </c>
      <c r="B25" s="23" t="str">
        <f>B11</f>
        <v>Xã Thiện Thuật cũ</v>
      </c>
      <c r="C25" s="22">
        <v>40000</v>
      </c>
      <c r="D25" s="22">
        <v>36000</v>
      </c>
      <c r="E25" s="22">
        <v>32000</v>
      </c>
    </row>
    <row r="26" spans="1:5" x14ac:dyDescent="0.25">
      <c r="A26" s="1">
        <f t="shared" ref="A26" si="2">MAX(A25)+1</f>
        <v>2</v>
      </c>
      <c r="B26" s="23" t="str">
        <f>B12</f>
        <v>Xã Quang Trung cũ</v>
      </c>
      <c r="C26" s="22">
        <v>40000</v>
      </c>
      <c r="D26" s="22">
        <v>36000</v>
      </c>
      <c r="E26" s="22">
        <v>32000</v>
      </c>
    </row>
    <row r="27" spans="1:5" x14ac:dyDescent="0.25">
      <c r="A27" s="24"/>
      <c r="B27" s="24"/>
      <c r="C27" s="24"/>
      <c r="D27" s="24"/>
      <c r="E27" s="24"/>
    </row>
    <row r="28" spans="1:5" x14ac:dyDescent="0.25">
      <c r="A28" s="47" t="s">
        <v>15</v>
      </c>
      <c r="B28" s="47"/>
      <c r="C28" s="47"/>
      <c r="D28" s="47"/>
      <c r="E28" s="47"/>
    </row>
    <row r="29" spans="1:5" x14ac:dyDescent="0.25">
      <c r="A29" s="46" t="s">
        <v>17</v>
      </c>
      <c r="B29" s="46"/>
      <c r="C29" s="46"/>
      <c r="D29" s="46"/>
      <c r="E29" s="46"/>
    </row>
    <row r="30" spans="1:5" x14ac:dyDescent="0.25">
      <c r="A30" s="48" t="s">
        <v>13</v>
      </c>
      <c r="B30" s="48" t="s">
        <v>23</v>
      </c>
      <c r="C30" s="50" t="s">
        <v>22</v>
      </c>
      <c r="D30" s="50"/>
      <c r="E30" s="50"/>
    </row>
    <row r="31" spans="1:5" x14ac:dyDescent="0.25">
      <c r="A31" s="49"/>
      <c r="B31" s="49"/>
      <c r="C31" s="2" t="s">
        <v>4</v>
      </c>
      <c r="D31" s="2" t="s">
        <v>9</v>
      </c>
      <c r="E31" s="2" t="s">
        <v>10</v>
      </c>
    </row>
    <row r="32" spans="1:5" x14ac:dyDescent="0.25">
      <c r="A32" s="1">
        <f>MAX(A30)+1</f>
        <v>1</v>
      </c>
      <c r="B32" s="23" t="str">
        <f>B11</f>
        <v>Xã Thiện Thuật cũ</v>
      </c>
      <c r="C32" s="22">
        <v>36000</v>
      </c>
      <c r="D32" s="22">
        <v>32000</v>
      </c>
      <c r="E32" s="22">
        <v>30000</v>
      </c>
    </row>
    <row r="33" spans="1:5" x14ac:dyDescent="0.25">
      <c r="A33" s="1">
        <f t="shared" ref="A33" si="3">MAX(A32)+1</f>
        <v>2</v>
      </c>
      <c r="B33" s="23" t="str">
        <f>B12</f>
        <v>Xã Quang Trung cũ</v>
      </c>
      <c r="C33" s="22">
        <v>36000</v>
      </c>
      <c r="D33" s="22">
        <v>32000</v>
      </c>
      <c r="E33" s="22">
        <v>30000</v>
      </c>
    </row>
    <row r="34" spans="1:5" x14ac:dyDescent="0.25">
      <c r="A34" s="24"/>
      <c r="B34" s="24"/>
      <c r="C34" s="24"/>
      <c r="D34" s="24"/>
      <c r="E34" s="24"/>
    </row>
    <row r="35" spans="1:5" x14ac:dyDescent="0.25">
      <c r="A35" s="47" t="s">
        <v>16</v>
      </c>
      <c r="B35" s="47"/>
      <c r="C35" s="47"/>
      <c r="D35" s="47"/>
      <c r="E35" s="47"/>
    </row>
    <row r="36" spans="1:5" x14ac:dyDescent="0.25">
      <c r="A36" s="55" t="s">
        <v>17</v>
      </c>
      <c r="B36" s="55"/>
      <c r="C36" s="55"/>
      <c r="D36" s="55"/>
      <c r="E36" s="55"/>
    </row>
    <row r="37" spans="1:5" ht="31.5" x14ac:dyDescent="0.25">
      <c r="A37" s="2" t="s">
        <v>13</v>
      </c>
      <c r="B37" s="20" t="s">
        <v>23</v>
      </c>
      <c r="C37" s="50" t="s">
        <v>22</v>
      </c>
      <c r="D37" s="50"/>
      <c r="E37" s="50"/>
    </row>
    <row r="38" spans="1:5" x14ac:dyDescent="0.25">
      <c r="A38" s="1">
        <f>MAX(A37)+1</f>
        <v>1</v>
      </c>
      <c r="B38" s="23" t="str">
        <f>B11</f>
        <v>Xã Thiện Thuật cũ</v>
      </c>
      <c r="C38" s="52">
        <v>6000</v>
      </c>
      <c r="D38" s="53"/>
      <c r="E38" s="54"/>
    </row>
    <row r="39" spans="1:5" x14ac:dyDescent="0.25">
      <c r="A39" s="1">
        <f t="shared" ref="A39" si="4">MAX(A38)+1</f>
        <v>2</v>
      </c>
      <c r="B39" s="23" t="str">
        <f>B12</f>
        <v>Xã Quang Trung cũ</v>
      </c>
      <c r="C39" s="52">
        <v>6000</v>
      </c>
      <c r="D39" s="53"/>
      <c r="E39" s="54"/>
    </row>
  </sheetData>
  <mergeCells count="29">
    <mergeCell ref="A23:A24"/>
    <mergeCell ref="B23:B24"/>
    <mergeCell ref="C23:E23"/>
    <mergeCell ref="C38:E38"/>
    <mergeCell ref="C39:E39"/>
    <mergeCell ref="A28:E28"/>
    <mergeCell ref="A35:E35"/>
    <mergeCell ref="A29:E29"/>
    <mergeCell ref="A36:E36"/>
    <mergeCell ref="C37:E37"/>
    <mergeCell ref="C30:E30"/>
    <mergeCell ref="A30:A31"/>
    <mergeCell ref="B30:B31"/>
    <mergeCell ref="A2:B2"/>
    <mergeCell ref="A8:E8"/>
    <mergeCell ref="A15:E15"/>
    <mergeCell ref="A22:E22"/>
    <mergeCell ref="A6:E6"/>
    <mergeCell ref="A7:E7"/>
    <mergeCell ref="A14:E14"/>
    <mergeCell ref="A21:E21"/>
    <mergeCell ref="A9:A10"/>
    <mergeCell ref="B9:B10"/>
    <mergeCell ref="C16:E16"/>
    <mergeCell ref="C9:E9"/>
    <mergeCell ref="A16:A17"/>
    <mergeCell ref="B16:B17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14.1. Đất ở tại nông thôn</vt:lpstr>
      <vt:lpstr>14.2. Đất TMDV tại nông thôn</vt:lpstr>
      <vt:lpstr>14.3. Đất SXPNN tại nông thôn</vt:lpstr>
      <vt:lpstr>14.4. Đất NN</vt:lpstr>
      <vt:lpstr>'14.1. Đất ở tại nông thôn'!Print_Titles</vt:lpstr>
      <vt:lpstr>'14.2. Đất TMDV tại nông thôn'!Print_Titles</vt:lpstr>
      <vt:lpstr>'14.3. Đất SXPNN tại nông thôn'!Print_Titles</vt:lpstr>
      <vt:lpstr>'14.1. Đất ở tại nông thôn'!Vùng_In</vt:lpstr>
      <vt:lpstr>'14.2. Đất TMDV tại nông thôn'!Vùng_In</vt:lpstr>
      <vt:lpstr>'14.3. Đất SXPNN tại nông thôn'!Vùng_In</vt:lpstr>
      <vt:lpstr>'14.4.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2025-08-31T08:09:44Z</dcterms:modified>
</cp:coreProperties>
</file>